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80" yWindow="2540" windowWidth="28160" windowHeight="17340" activeTab="0"/>
  </bookViews>
  <sheets>
    <sheet name="Mitesco Panel Calculator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<sst xmlns="http://schemas.openxmlformats.org/spreadsheetml/2006/main" count="25" uniqueCount="23">
  <si>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Conference Room </t>
  </si>
  <si>
    <t xml:space="preserve">Call Centre </t>
  </si>
  <si>
    <t>Meeting Room</t>
  </si>
  <si>
    <t>Offices</t>
  </si>
  <si>
    <t>Restaurant</t>
  </si>
  <si>
    <t>Class Room</t>
  </si>
  <si>
    <t>Minimum Requirement</t>
  </si>
  <si>
    <t>Suggested Requirement</t>
  </si>
  <si>
    <t>Room Size</t>
  </si>
  <si>
    <t>M3 per Panel</t>
  </si>
  <si>
    <t>Panels Required</t>
  </si>
  <si>
    <t>Nil</t>
  </si>
  <si>
    <t>Mitesco Acoustic Panel Estimator</t>
  </si>
  <si>
    <t>CODE</t>
  </si>
  <si>
    <t>ROOM USE</t>
  </si>
  <si>
    <t>Enter Room Code</t>
  </si>
  <si>
    <t>Please type corresponding code relating to room use &amp; enter</t>
  </si>
  <si>
    <t>Enter room size  in Sq Metres</t>
  </si>
  <si>
    <t xml:space="preserve">Enter room height in Metres </t>
  </si>
  <si>
    <t>Room size x Room height (M3)               =</t>
  </si>
  <si>
    <t>INSTRUCTIONS</t>
  </si>
  <si>
    <t xml:space="preserve">1/ Enter the room code number   1-6 that corresponds with your room useage and press "enter" key. The calculator will show the value entered and relevant room useage type. 2/ Now enter the room size in square metres i.e. 60 and press "enter" key. 3/ Now enter the room height in metres and press "enter" key. The calculator will now show the total room volume in cubic metres. 4/ Panels required for the job will now be displayed. The minimum requirement is a suggestion only to achieve good acoustic benefits (If your room has reasonable acoustics due to limited use of hard surfaces), however the suggested requirement will give a superior acoustic benefit especially if your room has many hard surfaces. </t>
  </si>
  <si>
    <t>Note: If file opens in "Protected View" click enable editing button.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</si>
</sst>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indexed="9"/>
      <name val="Calibri"/>
      <family val="2"/>
    </font>
    <font>
      <b/>
      <sz val="16"/>
      <color indexed="9"/>
      <name val="Calibri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9"/>
      <name val="Calibri"/>
      <family val="2"/>
    </font>
    <font>
      <b/>
      <sz val="22"/>
      <color indexed="8"/>
      <name val="Calibri"/>
      <family val="2"/>
    </font>
    <font>
      <b/>
      <sz val="18"/>
      <color indexed="24"/>
      <name val="Calibri"/>
      <family val="2"/>
    </font>
    <font>
      <sz val="11"/>
      <color indexed="24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/>
      <name val="Arial"/>
      <family val="2"/>
    </font>
    <font>
      <b/>
      <sz val="16"/>
      <color theme="0"/>
      <name val="Calibri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2"/>
      <color theme="0"/>
      <name val="Calibri"/>
      <family val="2"/>
    </font>
    <font>
      <b/>
      <sz val="22"/>
      <color theme="1"/>
      <name val="Calibri"/>
      <family val="2"/>
    </font>
    <font>
      <b/>
      <sz val="18"/>
      <color rgb="FF6EA2EE"/>
      <name val="Calibri"/>
      <family val="2"/>
    </font>
    <font>
      <sz val="11"/>
      <color rgb="FF6EA2EE"/>
      <name val="Calibri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EA2E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  <border>
      <left style="thin"/>
      <right style="thin"/>
      <top style="thin"/>
      <bottom style="thin"/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7" fillId="33" borderId="11" xfId="0" applyFont="1" applyFill="1" applyBorder="1" applyAlignment="1">
      <alignment horizontal="left"/>
    </xf>
    <xf numFmtId="0" fontId="31" fillId="33" borderId="11" xfId="0" applyFont="1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7" fillId="33" borderId="0" xfId="0" applyFont="1" applyFill="1" applyBorder="1" applyAlignment="1">
      <alignment horizontal="left"/>
    </xf>
    <xf numFmtId="0" fontId="31" fillId="33" borderId="0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48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 wrapText="1"/>
    </xf>
    <xf numFmtId="0" fontId="49" fillId="33" borderId="0" xfId="0" applyFont="1" applyFill="1" applyBorder="1" applyAlignment="1">
      <alignment horizontal="center" wrapText="1"/>
    </xf>
    <xf numFmtId="0" fontId="55" fillId="33" borderId="0" xfId="0" applyFont="1" applyFill="1" applyBorder="1" applyAlignment="1">
      <alignment horizontal="center" wrapText="1"/>
    </xf>
    <xf numFmtId="49" fontId="50" fillId="33" borderId="0" xfId="0" applyNumberFormat="1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6" fillId="34" borderId="18" xfId="0" applyFont="1" applyFill="1" applyBorder="1" applyAlignment="1">
      <alignment horizontal="center"/>
    </xf>
    <xf numFmtId="0" fontId="57" fillId="33" borderId="0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50" fillId="33" borderId="0" xfId="0" applyNumberFormat="1" applyFont="1" applyFill="1" applyAlignment="1">
      <alignment horizontal="center"/>
    </xf>
    <xf numFmtId="0" fontId="50" fillId="33" borderId="18" xfId="0" applyFont="1" applyFill="1" applyBorder="1" applyAlignment="1">
      <alignment horizontal="center"/>
    </xf>
    <xf numFmtId="0" fontId="31" fillId="33" borderId="19" xfId="0" applyFont="1" applyFill="1" applyBorder="1" applyAlignment="1">
      <alignment wrapText="1"/>
    </xf>
    <xf numFmtId="1" fontId="51" fillId="35" borderId="0" xfId="0" applyNumberFormat="1" applyFont="1" applyFill="1" applyBorder="1" applyAlignment="1" applyProtection="1">
      <alignment horizontal="center"/>
      <protection locked="0"/>
    </xf>
    <xf numFmtId="0" fontId="51" fillId="35" borderId="18" xfId="0" applyFont="1" applyFill="1" applyBorder="1" applyAlignment="1" applyProtection="1">
      <alignment horizontal="center"/>
      <protection locked="0"/>
    </xf>
    <xf numFmtId="0" fontId="59" fillId="33" borderId="20" xfId="0" applyFont="1" applyFill="1" applyBorder="1" applyAlignment="1">
      <alignment horizontal="center" vertical="top"/>
    </xf>
    <xf numFmtId="0" fontId="0" fillId="33" borderId="0" xfId="0" applyFont="1" applyFill="1" applyAlignment="1">
      <alignment/>
    </xf>
    <xf numFmtId="1" fontId="0" fillId="33" borderId="0" xfId="0" applyNumberFormat="1" applyFont="1" applyFill="1" applyAlignment="1">
      <alignment/>
    </xf>
    <xf numFmtId="0" fontId="31" fillId="33" borderId="19" xfId="0" applyFont="1" applyFill="1" applyBorder="1" applyAlignment="1">
      <alignment vertical="top" wrapText="1"/>
    </xf>
    <xf numFmtId="0" fontId="31" fillId="0" borderId="19" xfId="0" applyFont="1" applyBorder="1" applyAlignment="1">
      <alignment vertical="top" wrapText="1"/>
    </xf>
    <xf numFmtId="0" fontId="0" fillId="0" borderId="21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/>
      </font>
    </dxf>
    <dxf>
      <font>
        <color theme="1"/>
      </font>
    </dxf>
    <dxf>
      <font>
        <color rgb="FF6EA2EE"/>
      </font>
    </dxf>
    <dxf>
      <font>
        <color rgb="FF6EA2EE"/>
      </font>
    </dxf>
    <dxf>
      <font>
        <color rgb="FFFFFF00"/>
      </font>
    </dxf>
    <dxf>
      <font>
        <color rgb="FFFFFF00"/>
      </font>
      <border/>
    </dxf>
    <dxf>
      <font>
        <color rgb="FF6EA2EE"/>
      </font>
      <border/>
    </dxf>
    <dxf>
      <font>
        <color theme="1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28575</xdr:rowOff>
    </xdr:from>
    <xdr:to>
      <xdr:col>4</xdr:col>
      <xdr:colOff>200025</xdr:colOff>
      <xdr:row>3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52400"/>
          <a:ext cx="1543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1"/>
  <sheetViews>
    <sheetView tabSelected="1" workbookViewId="0" topLeftCell="A1">
      <selection activeCell="E18" sqref="E18"/>
    </sheetView>
  </sheetViews>
  <sheetFormatPr defaultColWidth="8.8515625" defaultRowHeight="15"/>
  <cols>
    <col min="1" max="1" width="3.00390625" style="0" customWidth="1"/>
    <col min="2" max="2" width="2.7109375" style="0" customWidth="1"/>
    <col min="3" max="3" width="9.7109375" style="0" customWidth="1"/>
    <col min="4" max="4" width="8.8515625" style="0" customWidth="1"/>
    <col min="5" max="7" width="19.7109375" style="0" customWidth="1"/>
    <col min="8" max="8" width="3.00390625" style="0" customWidth="1"/>
    <col min="9" max="9" width="2.421875" style="0" customWidth="1"/>
    <col min="10" max="10" width="33.421875" style="0" customWidth="1"/>
    <col min="11" max="12" width="10.7109375" style="0" customWidth="1"/>
    <col min="13" max="13" width="13.7109375" style="0" customWidth="1"/>
    <col min="14" max="15" width="10.7109375" style="0" customWidth="1"/>
  </cols>
  <sheetData>
    <row r="1" spans="1:256" ht="9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8"/>
      <c r="AB1" s="38"/>
      <c r="AC1" s="39">
        <v>10.69063776494117</v>
      </c>
      <c r="AD1" s="39">
        <v>6.94765532792348</v>
      </c>
      <c r="AE1" s="38"/>
      <c r="AF1" s="38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7.75" customHeight="1">
      <c r="A2" s="1"/>
      <c r="B2" s="2"/>
      <c r="C2" s="3"/>
      <c r="D2" s="3"/>
      <c r="E2" s="3"/>
      <c r="F2" s="4"/>
      <c r="G2" s="4"/>
      <c r="H2" s="5"/>
      <c r="I2" s="1"/>
      <c r="J2" s="37" t="s">
        <v>20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38"/>
      <c r="AB2" s="38"/>
      <c r="AC2" s="39">
        <v>13.420838936318813</v>
      </c>
      <c r="AD2" s="39">
        <v>8.687006584691567</v>
      </c>
      <c r="AE2" s="38"/>
      <c r="AF2" s="38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32.25" customHeight="1">
      <c r="A3" s="1"/>
      <c r="B3" s="6"/>
      <c r="C3" s="7"/>
      <c r="D3" s="7"/>
      <c r="E3" s="7"/>
      <c r="F3" s="8"/>
      <c r="G3" s="8"/>
      <c r="H3" s="9"/>
      <c r="I3" s="1"/>
      <c r="J3" s="34" t="s">
        <v>22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8"/>
      <c r="AB3" s="38"/>
      <c r="AC3" s="39">
        <v>9.584028237632355</v>
      </c>
      <c r="AD3" s="39">
        <v>6.94765532792348</v>
      </c>
      <c r="AE3" s="38"/>
      <c r="AF3" s="38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7.25" customHeight="1">
      <c r="A4" s="1"/>
      <c r="B4" s="6"/>
      <c r="C4" s="7"/>
      <c r="D4" s="7"/>
      <c r="E4" s="7"/>
      <c r="F4" s="8"/>
      <c r="G4" s="8"/>
      <c r="H4" s="9"/>
      <c r="I4" s="1"/>
      <c r="J4" s="40" t="s">
        <v>21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38"/>
      <c r="AB4" s="38"/>
      <c r="AC4" s="39">
        <v>13.64031685906686</v>
      </c>
      <c r="AD4" s="39">
        <v>8.687006584691567</v>
      </c>
      <c r="AE4" s="38"/>
      <c r="AF4" s="38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2.5">
      <c r="A5" s="1"/>
      <c r="B5" s="6"/>
      <c r="C5" s="30" t="s">
        <v>12</v>
      </c>
      <c r="D5" s="31"/>
      <c r="E5" s="31"/>
      <c r="F5" s="31"/>
      <c r="G5" s="10"/>
      <c r="H5" s="9"/>
      <c r="I5" s="1"/>
      <c r="J5" s="4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38"/>
      <c r="AB5" s="38"/>
      <c r="AC5" s="39">
        <v>21.112874779541446</v>
      </c>
      <c r="AD5" s="39">
        <v>10.808733931282951</v>
      </c>
      <c r="AE5" s="38"/>
      <c r="AF5" s="38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4.5" customHeight="1">
      <c r="A6" s="1"/>
      <c r="B6" s="6"/>
      <c r="C6" s="11"/>
      <c r="D6" s="10"/>
      <c r="E6" s="10"/>
      <c r="F6" s="10"/>
      <c r="G6" s="10"/>
      <c r="H6" s="9"/>
      <c r="I6" s="1"/>
      <c r="J6" s="4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38"/>
      <c r="AB6" s="38"/>
      <c r="AC6" s="39">
        <v>18.51984126984127</v>
      </c>
      <c r="AD6" s="39">
        <v>10.808733931282951</v>
      </c>
      <c r="AE6" s="38"/>
      <c r="AF6" s="38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5">
      <c r="A7" s="1"/>
      <c r="B7" s="6"/>
      <c r="C7" s="12" t="s">
        <v>16</v>
      </c>
      <c r="D7" s="13"/>
      <c r="E7" s="13"/>
      <c r="F7" s="13"/>
      <c r="G7" s="14"/>
      <c r="H7" s="9"/>
      <c r="I7" s="1"/>
      <c r="J7" s="4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38"/>
      <c r="AB7" s="38"/>
      <c r="AC7" s="38"/>
      <c r="AD7" s="38"/>
      <c r="AE7" s="38"/>
      <c r="AF7" s="38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9" customHeight="1">
      <c r="A8" s="1"/>
      <c r="B8" s="6"/>
      <c r="C8" s="14" t="s">
        <v>11</v>
      </c>
      <c r="D8" s="14"/>
      <c r="E8" s="14">
        <v>0</v>
      </c>
      <c r="F8" s="14"/>
      <c r="G8" s="14"/>
      <c r="H8" s="9"/>
      <c r="I8" s="1"/>
      <c r="J8" s="4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38"/>
      <c r="AB8" s="38"/>
      <c r="AC8" s="38"/>
      <c r="AD8" s="38"/>
      <c r="AE8" s="38"/>
      <c r="AF8" s="38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5" customHeight="1">
      <c r="A9" s="1"/>
      <c r="B9" s="6"/>
      <c r="C9" s="15" t="s">
        <v>14</v>
      </c>
      <c r="D9" s="15"/>
      <c r="E9" s="16" t="s">
        <v>13</v>
      </c>
      <c r="F9" s="14"/>
      <c r="G9" s="14"/>
      <c r="H9" s="9"/>
      <c r="I9" s="1"/>
      <c r="J9" s="4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38"/>
      <c r="AB9" s="38"/>
      <c r="AC9" s="38"/>
      <c r="AD9" s="38"/>
      <c r="AE9" s="38"/>
      <c r="AF9" s="38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7.5" customHeight="1">
      <c r="A10" s="1"/>
      <c r="B10" s="6"/>
      <c r="C10" s="15"/>
      <c r="D10" s="15"/>
      <c r="E10" s="16"/>
      <c r="F10" s="14"/>
      <c r="G10" s="14"/>
      <c r="H10" s="9"/>
      <c r="I10" s="1"/>
      <c r="J10" s="4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38"/>
      <c r="AB10" s="38"/>
      <c r="AC10" s="38"/>
      <c r="AD10" s="38"/>
      <c r="AE10" s="38"/>
      <c r="AF10" s="38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5">
      <c r="A11" s="1"/>
      <c r="B11" s="6"/>
      <c r="C11" s="13" t="s">
        <v>1</v>
      </c>
      <c r="D11" s="13"/>
      <c r="E11" s="17">
        <v>1</v>
      </c>
      <c r="F11" s="18"/>
      <c r="G11" s="18"/>
      <c r="H11" s="9"/>
      <c r="I11" s="1"/>
      <c r="J11" s="4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8"/>
      <c r="AB11" s="38"/>
      <c r="AC11" s="38"/>
      <c r="AD11" s="38"/>
      <c r="AE11" s="38"/>
      <c r="AF11" s="38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5">
      <c r="A12" s="1"/>
      <c r="B12" s="6"/>
      <c r="C12" s="13" t="s">
        <v>0</v>
      </c>
      <c r="D12" s="13"/>
      <c r="E12" s="17">
        <v>2</v>
      </c>
      <c r="F12" s="18"/>
      <c r="G12" s="18"/>
      <c r="H12" s="9"/>
      <c r="I12" s="1"/>
      <c r="J12" s="4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8"/>
      <c r="AB12" s="38"/>
      <c r="AC12" s="38" t="s">
        <v>6</v>
      </c>
      <c r="AD12" s="38" t="s">
        <v>7</v>
      </c>
      <c r="AE12" s="38"/>
      <c r="AF12" s="38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5">
      <c r="A13" s="1"/>
      <c r="B13" s="6"/>
      <c r="C13" s="13" t="s">
        <v>2</v>
      </c>
      <c r="D13" s="13"/>
      <c r="E13" s="17">
        <v>3</v>
      </c>
      <c r="F13" s="14"/>
      <c r="G13" s="14"/>
      <c r="H13" s="9"/>
      <c r="I13" s="1"/>
      <c r="J13" s="4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38"/>
      <c r="AB13" s="38" t="s">
        <v>9</v>
      </c>
      <c r="AC13" s="38" t="b">
        <f>IF(E18=1,"11",IF(E18=2,"13",IF(E18=3,"10",IF(E18=4,"14",IF(E18=5,"21",IF(E18=6,"19"))))))</f>
        <v>0</v>
      </c>
      <c r="AD13" s="38" t="b">
        <f>IF(E18=1,"7",IF(E18=2,"9",IF(E18=3,"7",IF(E18=4,"9",IF(E18=5,"11",IF(E18=6,"11"))))))</f>
        <v>0</v>
      </c>
      <c r="AE13" s="38"/>
      <c r="AF13" s="38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5">
      <c r="A14" s="1"/>
      <c r="B14" s="6"/>
      <c r="C14" s="13" t="s">
        <v>3</v>
      </c>
      <c r="D14" s="13"/>
      <c r="E14" s="17">
        <v>4</v>
      </c>
      <c r="F14" s="14"/>
      <c r="G14" s="14"/>
      <c r="H14" s="9"/>
      <c r="I14" s="1"/>
      <c r="J14" s="4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38"/>
      <c r="AB14" s="38"/>
      <c r="AC14" s="38"/>
      <c r="AD14" s="38"/>
      <c r="AE14" s="38"/>
      <c r="AF14" s="38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5">
      <c r="A15" s="1"/>
      <c r="B15" s="6"/>
      <c r="C15" s="13" t="s">
        <v>4</v>
      </c>
      <c r="D15" s="13"/>
      <c r="E15" s="17">
        <v>5</v>
      </c>
      <c r="F15" s="14"/>
      <c r="G15" s="14"/>
      <c r="H15" s="9"/>
      <c r="I15" s="1"/>
      <c r="J15" s="4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38"/>
      <c r="AB15" s="38"/>
      <c r="AC15" s="38" t="e">
        <f>G24/AC13</f>
        <v>#DIV/0!</v>
      </c>
      <c r="AD15" s="38" t="e">
        <f>G24/AD13</f>
        <v>#DIV/0!</v>
      </c>
      <c r="AE15" s="38"/>
      <c r="AF15" s="38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5">
      <c r="A16" s="1"/>
      <c r="B16" s="6"/>
      <c r="C16" s="13" t="s">
        <v>5</v>
      </c>
      <c r="D16" s="13"/>
      <c r="E16" s="17">
        <v>6</v>
      </c>
      <c r="F16" s="14"/>
      <c r="G16" s="14"/>
      <c r="H16" s="9"/>
      <c r="I16" s="1"/>
      <c r="J16" s="4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38"/>
      <c r="AB16" s="38"/>
      <c r="AC16" s="38" t="e">
        <f>ROUNDUP(AC15,0)</f>
        <v>#DIV/0!</v>
      </c>
      <c r="AD16" s="38" t="e">
        <f>ROUNDUP(AD15,0)</f>
        <v>#DIV/0!</v>
      </c>
      <c r="AE16" s="38"/>
      <c r="AF16" s="38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0.5" customHeight="1">
      <c r="A17" s="1"/>
      <c r="B17" s="6"/>
      <c r="C17" s="14"/>
      <c r="D17" s="14"/>
      <c r="E17" s="14"/>
      <c r="F17" s="18"/>
      <c r="G17" s="14"/>
      <c r="H17" s="9"/>
      <c r="I17" s="1"/>
      <c r="J17" s="4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5">
      <c r="A18" s="1"/>
      <c r="B18" s="6"/>
      <c r="C18" s="12" t="s">
        <v>15</v>
      </c>
      <c r="D18" s="18"/>
      <c r="E18" s="35"/>
      <c r="F18" s="32">
        <f>LOOKUP(E18,{0,1,2,3,4,5,6,7},{"","You Entered","You Entered","You Entered","You Entered","You Entered","You Entered","You Entered"})</f>
      </c>
      <c r="G18" s="32">
        <f>LOOKUP(E18,{0,1,2,3,4,5,6,7},{"","Call Centre","Conference Room","Meeting Room","Offices","Restaurant","Class Room","Incorrect Code"})</f>
      </c>
      <c r="H18" s="9"/>
      <c r="I18" s="1"/>
      <c r="J18" s="4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">
      <c r="A19" s="1"/>
      <c r="B19" s="6"/>
      <c r="C19" s="18"/>
      <c r="D19" s="18"/>
      <c r="E19" s="13"/>
      <c r="F19" s="13"/>
      <c r="G19" s="13"/>
      <c r="H19" s="9"/>
      <c r="I19" s="1"/>
      <c r="J19" s="4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5">
      <c r="A20" s="1"/>
      <c r="B20" s="19"/>
      <c r="C20" s="12" t="s">
        <v>8</v>
      </c>
      <c r="D20" s="20"/>
      <c r="E20" s="12" t="s">
        <v>17</v>
      </c>
      <c r="F20" s="12"/>
      <c r="G20" s="36"/>
      <c r="H20" s="9"/>
      <c r="I20" s="1"/>
      <c r="J20" s="4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5">
      <c r="A21" s="1"/>
      <c r="B21" s="19"/>
      <c r="C21" s="20"/>
      <c r="D21" s="20"/>
      <c r="E21" s="12"/>
      <c r="F21" s="12"/>
      <c r="G21" s="17"/>
      <c r="H21" s="9"/>
      <c r="I21" s="1"/>
      <c r="J21" s="4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5">
      <c r="A22" s="1"/>
      <c r="B22" s="19"/>
      <c r="C22" s="20"/>
      <c r="D22" s="20"/>
      <c r="E22" s="12" t="s">
        <v>18</v>
      </c>
      <c r="F22" s="12"/>
      <c r="G22" s="36"/>
      <c r="H22" s="9"/>
      <c r="I22" s="1"/>
      <c r="J22" s="4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5">
      <c r="A23" s="1"/>
      <c r="B23" s="19"/>
      <c r="C23" s="20"/>
      <c r="D23" s="20"/>
      <c r="E23" s="12"/>
      <c r="F23" s="12"/>
      <c r="G23" s="17"/>
      <c r="H23" s="9"/>
      <c r="I23" s="1"/>
      <c r="J23" s="4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5">
      <c r="A24" s="1"/>
      <c r="B24" s="19"/>
      <c r="C24" s="20"/>
      <c r="D24" s="20"/>
      <c r="E24" s="12" t="s">
        <v>19</v>
      </c>
      <c r="F24" s="12"/>
      <c r="G24" s="33">
        <f>G20*G22</f>
        <v>0</v>
      </c>
      <c r="H24" s="9"/>
      <c r="I24" s="1"/>
      <c r="J24" s="4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8.25" customHeight="1">
      <c r="A25" s="1"/>
      <c r="B25" s="6"/>
      <c r="C25" s="18"/>
      <c r="D25" s="18"/>
      <c r="E25" s="21"/>
      <c r="F25" s="21"/>
      <c r="G25" s="21"/>
      <c r="H25" s="9"/>
      <c r="I25" s="1"/>
      <c r="J25" s="4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27">
      <c r="A26" s="1"/>
      <c r="B26" s="6"/>
      <c r="C26" s="22"/>
      <c r="D26" s="22"/>
      <c r="E26" s="23" t="s">
        <v>6</v>
      </c>
      <c r="F26" s="23" t="s">
        <v>7</v>
      </c>
      <c r="G26" s="24"/>
      <c r="H26" s="9"/>
      <c r="I26" s="1"/>
      <c r="J26" s="4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27.75">
      <c r="A27" s="1"/>
      <c r="B27" s="6"/>
      <c r="C27" s="25" t="s">
        <v>10</v>
      </c>
      <c r="D27" s="18"/>
      <c r="E27" s="29" t="e">
        <f>AC16</f>
        <v>#DIV/0!</v>
      </c>
      <c r="F27" s="29" t="e">
        <f>AD16</f>
        <v>#DIV/0!</v>
      </c>
      <c r="G27" s="21"/>
      <c r="H27" s="9"/>
      <c r="I27" s="1"/>
      <c r="J27" s="4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5" thickBot="1">
      <c r="A28" s="1"/>
      <c r="B28" s="26"/>
      <c r="C28" s="27"/>
      <c r="D28" s="27"/>
      <c r="E28" s="27"/>
      <c r="F28" s="27"/>
      <c r="G28" s="27"/>
      <c r="H28" s="28"/>
      <c r="I28" s="1"/>
      <c r="J28" s="4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13.5">
      <c r="A101" s="1"/>
      <c r="B101" s="1"/>
      <c r="C101" s="1"/>
      <c r="D101" s="1"/>
      <c r="E101" s="1"/>
      <c r="F101" s="1"/>
      <c r="G101" s="1"/>
      <c r="H101" s="1"/>
      <c r="I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</sheetData>
  <sheetProtection password="C61A" sheet="1" objects="1" scenarios="1" selectLockedCells="1"/>
  <mergeCells count="1">
    <mergeCell ref="J4:J28"/>
  </mergeCells>
  <conditionalFormatting sqref="E27:F27">
    <cfRule type="containsErrors" priority="8" dxfId="5">
      <formula>ISERROR('Mitesco Panel Calculator'!E27)</formula>
    </cfRule>
  </conditionalFormatting>
  <conditionalFormatting sqref="E27">
    <cfRule type="containsErrors" priority="7" dxfId="6">
      <formula>ISERROR('Mitesco Panel Calculator'!E27)</formula>
    </cfRule>
  </conditionalFormatting>
  <conditionalFormatting sqref="F27">
    <cfRule type="containsErrors" priority="6" dxfId="6">
      <formula>ISERROR('Mitesco Panel Calculator'!F27)</formula>
    </cfRule>
  </conditionalFormatting>
  <conditionalFormatting sqref="G24">
    <cfRule type="cellIs" priority="4" dxfId="7" operator="equal">
      <formula>0</formula>
    </cfRule>
    <cfRule type="cellIs" priority="5" dxfId="8" operator="equal">
      <formula>0</formula>
    </cfRule>
  </conditionalFormatting>
  <dataValidations count="3">
    <dataValidation type="whole" allowBlank="1" showErrorMessage="1" sqref="E18">
      <formula1>1</formula1>
      <formula2>6</formula2>
    </dataValidation>
    <dataValidation type="decimal" operator="greaterThan" allowBlank="1" showErrorMessage="1" prompt="&#10;" sqref="G20">
      <formula1>0</formula1>
    </dataValidation>
    <dataValidation type="decimal" operator="greaterThan" allowBlank="1" showErrorMessage="1" sqref="G22">
      <formula1>1.5</formula1>
    </dataValidation>
  </dataValidations>
  <printOptions/>
  <pageMargins left="0.7" right="0.7" top="0.75" bottom="0.75" header="0.3" footer="0.3"/>
  <pageSetup orientation="portrait" paperSize="9"/>
  <ignoredErrors>
    <ignoredError sqref="AC14:AD16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Laine Furnishings P/L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Hobbs</dc:creator>
  <cp:keywords/>
  <dc:description/>
  <cp:lastModifiedBy>John</cp:lastModifiedBy>
  <dcterms:created xsi:type="dcterms:W3CDTF">2013-01-30T04:47:28Z</dcterms:created>
  <dcterms:modified xsi:type="dcterms:W3CDTF">2014-01-28T02:21:55Z</dcterms:modified>
  <cp:category/>
  <cp:version/>
  <cp:contentType/>
  <cp:contentStatus/>
</cp:coreProperties>
</file>